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00" activeTab="2"/>
  </bookViews>
  <sheets>
    <sheet name="საბიუჯეტო შტატკა" sheetId="2" r:id="rId1"/>
    <sheet name="საშტატო სახელი, გვარით" sheetId="3" r:id="rId2"/>
    <sheet name="Sheet1" sheetId="4" r:id="rId3"/>
    <sheet name="Sheet2" sheetId="5" r:id="rId4"/>
  </sheets>
  <calcPr calcId="145621"/>
</workbook>
</file>

<file path=xl/calcChain.xml><?xml version="1.0" encoding="utf-8"?>
<calcChain xmlns="http://schemas.openxmlformats.org/spreadsheetml/2006/main">
  <c r="G17" i="5" l="1"/>
  <c r="G11" i="5"/>
  <c r="G6" i="5"/>
  <c r="G9" i="5"/>
  <c r="C15" i="5"/>
  <c r="C19" i="5" l="1"/>
  <c r="C18" i="5"/>
  <c r="C9" i="5" l="1"/>
  <c r="C22" i="5" l="1"/>
  <c r="I32" i="2"/>
</calcChain>
</file>

<file path=xl/sharedStrings.xml><?xml version="1.0" encoding="utf-8"?>
<sst xmlns="http://schemas.openxmlformats.org/spreadsheetml/2006/main" count="175" uniqueCount="123">
  <si>
    <t>თანამდებობის დასახელება</t>
  </si>
  <si>
    <t>იურისტი</t>
  </si>
  <si>
    <t>საზოგადოებასთან ურთიერთობის სპეციალისტი</t>
  </si>
  <si>
    <t>შტატების რაოდენობა</t>
  </si>
  <si>
    <t>რიგის   N</t>
  </si>
  <si>
    <t xml:space="preserve"> დირექტორი</t>
  </si>
  <si>
    <t>პროგრამების მენეჯერი</t>
  </si>
  <si>
    <t>ფინანსური მენეჯერი</t>
  </si>
  <si>
    <t>საქმისწარმოების სპეციალისტი</t>
  </si>
  <si>
    <t>ბუღალტერი</t>
  </si>
  <si>
    <t>სულ:</t>
  </si>
  <si>
    <t>თანამდებობრივი სარგო (ლარი)</t>
  </si>
  <si>
    <t>"ვამტკიცებ"</t>
  </si>
  <si>
    <t>დანართი</t>
  </si>
  <si>
    <t>"შეთანხმებულია"</t>
  </si>
  <si>
    <t>სსიპ დევნილთა საარსებო წყაროებით</t>
  </si>
  <si>
    <t>უზრუნველყოფის სააგენტოს დირექტორის</t>
  </si>
  <si>
    <t>მოვალეობის შემსრულებელი</t>
  </si>
  <si>
    <t>ირაკლი უჯმაჯურიძე</t>
  </si>
  <si>
    <t>საქართველოს ოკუპირებული ტერიტორიებიდან</t>
  </si>
  <si>
    <t>იძულებით გადაადგილებულ პირთა, განსახლებისა</t>
  </si>
  <si>
    <t>და ლტოლვილთა მინისტრი</t>
  </si>
  <si>
    <t>სოზარ სუბარი</t>
  </si>
  <si>
    <t>სააგენტოს   დირექტორი:                                                            /ირაკლი უჯმაჯურიძე/</t>
  </si>
  <si>
    <t xml:space="preserve">         სსიპ დევნილთა საარსებო წყაროებით უზრუნველყოფის   სააგენტოს     საშტატო ნუსხა და ხელფასის ფონდი</t>
  </si>
  <si>
    <t>------------------- 01 იანვარი, 2018 წელი</t>
  </si>
  <si>
    <t>------------------------- 01 იანვარი, 2018 წელი</t>
  </si>
  <si>
    <t>3 900</t>
  </si>
  <si>
    <t>1 700</t>
  </si>
  <si>
    <t>თანამდებობრივი იერარქია</t>
  </si>
  <si>
    <t>II სტრუქტურული ერთეულის ხელმძღვანელი</t>
  </si>
  <si>
    <t>I კატეგორიის უფროსი სპეციალისტი</t>
  </si>
  <si>
    <t>II კატეგორიის უფროსი სპეციალისტი</t>
  </si>
  <si>
    <t>საარსებო წყაროების კოორდინატორი</t>
  </si>
  <si>
    <t>I კატეგორიის უმცროსი სპეციალისტი</t>
  </si>
  <si>
    <t>1 300</t>
  </si>
  <si>
    <t>1 100</t>
  </si>
  <si>
    <t>12 300</t>
  </si>
  <si>
    <t>საველე ოფიცერი</t>
  </si>
  <si>
    <t>1 000</t>
  </si>
  <si>
    <t>3 000</t>
  </si>
  <si>
    <t>5 000</t>
  </si>
  <si>
    <t xml:space="preserve">                        შტატგარეშე ერთეული</t>
  </si>
  <si>
    <t>საინფორმაციო ტექნოლოგიების სპეცილისტი</t>
  </si>
  <si>
    <t>მძღოლი</t>
  </si>
  <si>
    <t>სახელი, გვარი</t>
  </si>
  <si>
    <t>თამარ გავაშელი</t>
  </si>
  <si>
    <t>თეონა ჯალაბაძე</t>
  </si>
  <si>
    <t>ანა კიკნაძე</t>
  </si>
  <si>
    <t>ნიკოლოზ ჩეჩელაშვილი</t>
  </si>
  <si>
    <t>მადონა ითაშვილი</t>
  </si>
  <si>
    <t>ჟუჟუნა დეკანოსიძე</t>
  </si>
  <si>
    <t>მამუკა მჭედლიშვილი</t>
  </si>
  <si>
    <t>ბათურ სუბელიანი</t>
  </si>
  <si>
    <t>გენრიხ რაზმაძე</t>
  </si>
  <si>
    <t xml:space="preserve">  N</t>
  </si>
  <si>
    <t>მარიკა ციყელაშვილი</t>
  </si>
  <si>
    <t>საინფორმაციო ტექნოლოგიების სპეციალისტი</t>
  </si>
  <si>
    <t>ბეთქილ ჩანქსელიანი</t>
  </si>
  <si>
    <t>თამარ გავაშელი - დირექტორის მ/შ</t>
  </si>
  <si>
    <t>ვაკანტური</t>
  </si>
  <si>
    <t xml:space="preserve">         სსიპ  საარსებო წყაროებით უზრუნველყოფის   სააგენტოს     საშტატო ნუსხა და ხელფასის ფონდი</t>
  </si>
  <si>
    <t>შესყიდვები</t>
  </si>
  <si>
    <t>დასაქმების პროგრამების სამმართველო (2000)</t>
  </si>
  <si>
    <t>დასაქმების მაძიებელთა და დამსაქმებელთა აღრიცხვის სამმართველო (2000)</t>
  </si>
  <si>
    <t>მონიტორინგის, სტატისტიკისა და ანალიტიკის სამმართველო (2000)</t>
  </si>
  <si>
    <t>დირექტორი (4400)</t>
  </si>
  <si>
    <t>ფინანსური და ადმინისტრაციული სამმართველო (2000)</t>
  </si>
  <si>
    <t>PR</t>
  </si>
  <si>
    <t>სამეურნეო/ლოგისტიკა</t>
  </si>
  <si>
    <t>დირექტორი</t>
  </si>
  <si>
    <t>აპარატი</t>
  </si>
  <si>
    <t>იურისტები (2) 1300</t>
  </si>
  <si>
    <t>საარსებო წყაროებით უზრუნველყოფის დეპარტამენტი (2500)</t>
  </si>
  <si>
    <t>საარსებო დეპ</t>
  </si>
  <si>
    <t>საარსებო წყაროების კოორდინატორი (1100)</t>
  </si>
  <si>
    <t>მონიტორინგი</t>
  </si>
  <si>
    <t>საარსებო წყაროების და მიგრაციის პროგრამების სამმართველო (2000)</t>
  </si>
  <si>
    <t>აპარატი (2500)</t>
  </si>
  <si>
    <t>მიგრაც. კოორდ</t>
  </si>
  <si>
    <t>საარსებ. კოორდ</t>
  </si>
  <si>
    <t>საქმისწარმ/HR</t>
  </si>
  <si>
    <t>ბუღალტ</t>
  </si>
  <si>
    <t>მონიტორი</t>
  </si>
  <si>
    <t>მთავარი სპეც (1150)</t>
  </si>
  <si>
    <t>უფ სპეც (850)</t>
  </si>
  <si>
    <t>მიგრაცია/ინტეგრაცია/რეინტეგრაციის კოორდინატორი (850)</t>
  </si>
  <si>
    <t>დასაქმების ხელშეწყობის დეპარტამენტი (3600)</t>
  </si>
  <si>
    <t>PR (1300)</t>
  </si>
  <si>
    <t>დასაქმების დეპ</t>
  </si>
  <si>
    <t>ფინანსები/ბიუჯეტი</t>
  </si>
  <si>
    <t>სამმართველოები (5)</t>
  </si>
  <si>
    <t>იურისტ (2)</t>
  </si>
  <si>
    <t>მთავარი სპეც (4)</t>
  </si>
  <si>
    <t>უფ. სპეც (3)</t>
  </si>
  <si>
    <t>* წითალად -  შტატგარეშე</t>
  </si>
  <si>
    <t>* ანალიტიკა/სტატისტიკა</t>
  </si>
  <si>
    <t>* IT (1000)</t>
  </si>
  <si>
    <t>* ცხელი ხაზის ოპერატორი (1000)</t>
  </si>
  <si>
    <t>* მძღოლი (2) (900 და 1000)</t>
  </si>
  <si>
    <t>* 2 საველე ოფიცერი (1000)</t>
  </si>
  <si>
    <t>მთ. სპეც (2)</t>
  </si>
  <si>
    <t>უფ სპეც (2)</t>
  </si>
  <si>
    <t>სპეც</t>
  </si>
  <si>
    <t>შრომით ხელშ (5)</t>
  </si>
  <si>
    <t xml:space="preserve">უფ სპეც </t>
  </si>
  <si>
    <t>მაძიებელთა აღრიცხ. სამმართ</t>
  </si>
  <si>
    <t>დასაქმების პროგრ სამმართ</t>
  </si>
  <si>
    <t xml:space="preserve">შრომით ხელშ </t>
  </si>
  <si>
    <t>ბუღალტერია (700)</t>
  </si>
  <si>
    <t>საქმისწარმოება/HR (1000)</t>
  </si>
  <si>
    <t>ბიუჯეტი/ფინანსები (1300)</t>
  </si>
  <si>
    <t>მთ. სპეც (2) 2300</t>
  </si>
  <si>
    <t>უფ სპეც 850</t>
  </si>
  <si>
    <t>სპეც 700</t>
  </si>
  <si>
    <t>შრომით ხელშ (5) 5000</t>
  </si>
  <si>
    <t>უფ სპეც (2) 1700</t>
  </si>
  <si>
    <t>შრომით ხელშ  1000</t>
  </si>
  <si>
    <t>შრომით ხელშ 800</t>
  </si>
  <si>
    <t>შრომით ხელშ 850</t>
  </si>
  <si>
    <t>შტატი (17)</t>
  </si>
  <si>
    <t>შტატგარეშე (15)</t>
  </si>
  <si>
    <t>ცენტრალური ოფისი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</si>
</sst>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2" fillId="0" borderId="2" xfId="0" applyFont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0" fillId="0" borderId="17" xfId="0" applyBorder="1"/>
    <xf numFmtId="0" fontId="6" fillId="0" borderId="0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5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topLeftCell="A25" workbookViewId="0">
      <selection activeCell="E28" sqref="E28"/>
    </sheetView>
  </sheetViews>
  <sheetFormatPr defaultRowHeight="15" x14ac:dyDescent="0.25"/>
  <cols>
    <col min="1" max="1" width="9.5703125" customWidth="1"/>
    <col min="2" max="3" width="34.7109375" customWidth="1"/>
    <col min="4" max="4" width="24.28515625" customWidth="1"/>
    <col min="5" max="5" width="32.42578125" customWidth="1"/>
  </cols>
  <sheetData>
    <row r="2" spans="1:7" x14ac:dyDescent="0.25">
      <c r="E2" s="18" t="s">
        <v>13</v>
      </c>
    </row>
    <row r="4" spans="1:7" x14ac:dyDescent="0.25">
      <c r="A4" t="s">
        <v>12</v>
      </c>
      <c r="D4" s="51" t="s">
        <v>14</v>
      </c>
      <c r="E4" s="51"/>
    </row>
    <row r="6" spans="1:7" ht="21" customHeight="1" x14ac:dyDescent="0.25">
      <c r="A6" s="47" t="s">
        <v>15</v>
      </c>
      <c r="B6" s="47"/>
      <c r="C6" s="25"/>
      <c r="D6" s="47" t="s">
        <v>19</v>
      </c>
      <c r="E6" s="47"/>
      <c r="F6" s="47"/>
      <c r="G6" s="47"/>
    </row>
    <row r="7" spans="1:7" ht="18" customHeight="1" x14ac:dyDescent="0.25">
      <c r="A7" s="47" t="s">
        <v>16</v>
      </c>
      <c r="B7" s="47"/>
      <c r="C7" s="25"/>
      <c r="D7" s="47" t="s">
        <v>20</v>
      </c>
      <c r="E7" s="47"/>
      <c r="F7" s="47"/>
      <c r="G7" s="20"/>
    </row>
    <row r="8" spans="1:7" ht="19.5" customHeight="1" x14ac:dyDescent="0.25">
      <c r="A8" s="47" t="s">
        <v>17</v>
      </c>
      <c r="B8" s="47"/>
      <c r="C8" s="25"/>
      <c r="D8" s="47" t="s">
        <v>21</v>
      </c>
      <c r="E8" s="47"/>
      <c r="F8" s="20"/>
      <c r="G8" s="20"/>
    </row>
    <row r="9" spans="1:7" ht="20.25" customHeight="1" x14ac:dyDescent="0.25">
      <c r="A9" t="s">
        <v>18</v>
      </c>
      <c r="D9" s="51" t="s">
        <v>22</v>
      </c>
      <c r="E9" s="51"/>
    </row>
    <row r="10" spans="1:7" ht="20.25" customHeight="1" x14ac:dyDescent="0.25">
      <c r="D10" s="19"/>
      <c r="E10" s="19"/>
    </row>
    <row r="12" spans="1:7" x14ac:dyDescent="0.25">
      <c r="A12" s="53" t="s">
        <v>25</v>
      </c>
      <c r="B12" s="53"/>
      <c r="C12" s="22"/>
      <c r="D12" s="53" t="s">
        <v>26</v>
      </c>
      <c r="E12" s="53"/>
    </row>
    <row r="15" spans="1:7" x14ac:dyDescent="0.25">
      <c r="B15" s="3"/>
      <c r="C15" s="3"/>
      <c r="D15" s="3"/>
      <c r="E15" s="3"/>
    </row>
    <row r="16" spans="1:7" x14ac:dyDescent="0.25">
      <c r="B16" s="52" t="s">
        <v>24</v>
      </c>
      <c r="C16" s="52"/>
      <c r="D16" s="52"/>
      <c r="E16" s="52"/>
    </row>
    <row r="17" spans="1:11" x14ac:dyDescent="0.25">
      <c r="B17" s="52"/>
      <c r="C17" s="52"/>
      <c r="D17" s="52"/>
      <c r="E17" s="52"/>
    </row>
    <row r="18" spans="1:11" ht="19.5" customHeight="1" x14ac:dyDescent="0.25"/>
    <row r="19" spans="1:11" ht="33.75" customHeight="1" x14ac:dyDescent="0.25">
      <c r="A19" s="2" t="s">
        <v>4</v>
      </c>
      <c r="B19" s="2" t="s">
        <v>29</v>
      </c>
      <c r="C19" s="2" t="s">
        <v>0</v>
      </c>
      <c r="D19" s="2" t="s">
        <v>3</v>
      </c>
      <c r="E19" s="2" t="s">
        <v>11</v>
      </c>
    </row>
    <row r="20" spans="1:11" ht="31.5" customHeight="1" x14ac:dyDescent="0.25">
      <c r="A20" s="1">
        <v>1</v>
      </c>
      <c r="B20" s="4" t="s">
        <v>5</v>
      </c>
      <c r="C20" s="4" t="s">
        <v>5</v>
      </c>
      <c r="D20" s="1">
        <v>1</v>
      </c>
      <c r="E20" s="1" t="s">
        <v>27</v>
      </c>
    </row>
    <row r="21" spans="1:11" ht="40.5" customHeight="1" x14ac:dyDescent="0.25">
      <c r="A21" s="1">
        <v>2</v>
      </c>
      <c r="B21" s="11" t="s">
        <v>30</v>
      </c>
      <c r="C21" s="11" t="s">
        <v>6</v>
      </c>
      <c r="D21" s="12">
        <v>1</v>
      </c>
      <c r="E21" s="12" t="s">
        <v>28</v>
      </c>
    </row>
    <row r="22" spans="1:11" ht="37.5" customHeight="1" x14ac:dyDescent="0.25">
      <c r="A22" s="1">
        <v>3</v>
      </c>
      <c r="B22" s="48" t="s">
        <v>31</v>
      </c>
      <c r="C22" s="11" t="s">
        <v>7</v>
      </c>
      <c r="D22" s="12">
        <v>1</v>
      </c>
      <c r="E22" s="12" t="s">
        <v>35</v>
      </c>
    </row>
    <row r="23" spans="1:11" ht="39" customHeight="1" x14ac:dyDescent="0.25">
      <c r="A23" s="1">
        <v>4</v>
      </c>
      <c r="B23" s="49"/>
      <c r="C23" s="11" t="s">
        <v>1</v>
      </c>
      <c r="D23" s="12">
        <v>1</v>
      </c>
      <c r="E23" s="12" t="s">
        <v>35</v>
      </c>
    </row>
    <row r="24" spans="1:11" ht="42.75" customHeight="1" x14ac:dyDescent="0.25">
      <c r="A24" s="1">
        <v>5</v>
      </c>
      <c r="B24" s="50"/>
      <c r="C24" s="11" t="s">
        <v>2</v>
      </c>
      <c r="D24" s="12">
        <v>1</v>
      </c>
      <c r="E24" s="12" t="s">
        <v>35</v>
      </c>
    </row>
    <row r="25" spans="1:11" ht="44.25" customHeight="1" x14ac:dyDescent="0.25">
      <c r="A25" s="1">
        <v>6</v>
      </c>
      <c r="B25" s="48" t="s">
        <v>32</v>
      </c>
      <c r="C25" s="11" t="s">
        <v>8</v>
      </c>
      <c r="D25" s="12">
        <v>1</v>
      </c>
      <c r="E25" s="12">
        <v>1000</v>
      </c>
      <c r="K25" s="16"/>
    </row>
    <row r="26" spans="1:11" ht="33" customHeight="1" x14ac:dyDescent="0.25">
      <c r="A26" s="1">
        <v>7</v>
      </c>
      <c r="B26" s="50"/>
      <c r="C26" s="11" t="s">
        <v>33</v>
      </c>
      <c r="D26" s="12">
        <v>1</v>
      </c>
      <c r="E26" s="12" t="s">
        <v>36</v>
      </c>
    </row>
    <row r="27" spans="1:11" ht="33" customHeight="1" x14ac:dyDescent="0.25">
      <c r="A27" s="1">
        <v>8</v>
      </c>
      <c r="B27" s="11" t="s">
        <v>34</v>
      </c>
      <c r="C27" s="11" t="s">
        <v>9</v>
      </c>
      <c r="D27" s="12">
        <v>1</v>
      </c>
      <c r="E27" s="12">
        <v>700</v>
      </c>
    </row>
    <row r="28" spans="1:11" ht="21.75" customHeight="1" x14ac:dyDescent="0.25">
      <c r="A28" s="10"/>
      <c r="B28" s="13" t="s">
        <v>10</v>
      </c>
      <c r="C28" s="13"/>
      <c r="D28" s="14">
        <v>8</v>
      </c>
      <c r="E28" s="28" t="s">
        <v>37</v>
      </c>
    </row>
    <row r="29" spans="1:11" ht="21.75" customHeight="1" x14ac:dyDescent="0.25">
      <c r="A29" s="17"/>
      <c r="B29" s="5"/>
      <c r="C29" s="5"/>
      <c r="D29" s="6"/>
      <c r="E29" s="7"/>
    </row>
    <row r="30" spans="1:11" ht="29.25" customHeight="1" x14ac:dyDescent="0.25">
      <c r="A30" s="44" t="s">
        <v>42</v>
      </c>
      <c r="B30" s="45"/>
      <c r="C30" s="45"/>
      <c r="D30" s="45"/>
      <c r="E30" s="46"/>
    </row>
    <row r="31" spans="1:11" ht="44.25" customHeight="1" x14ac:dyDescent="0.25">
      <c r="A31" s="23">
        <v>1</v>
      </c>
      <c r="B31" s="29" t="s">
        <v>43</v>
      </c>
      <c r="C31" s="21"/>
      <c r="D31" s="21">
        <v>1</v>
      </c>
      <c r="E31" s="21" t="s">
        <v>39</v>
      </c>
    </row>
    <row r="32" spans="1:11" ht="31.5" customHeight="1" x14ac:dyDescent="0.25">
      <c r="A32" s="1">
        <v>2</v>
      </c>
      <c r="B32" s="11" t="s">
        <v>44</v>
      </c>
      <c r="C32" s="11"/>
      <c r="D32" s="12">
        <v>1</v>
      </c>
      <c r="E32" s="12" t="s">
        <v>39</v>
      </c>
      <c r="I32">
        <f>63750+12300+5000</f>
        <v>81050</v>
      </c>
    </row>
    <row r="33" spans="1:5" ht="32.25" customHeight="1" x14ac:dyDescent="0.25">
      <c r="A33" s="24">
        <v>3</v>
      </c>
      <c r="B33" s="27" t="s">
        <v>38</v>
      </c>
      <c r="C33" s="27"/>
      <c r="D33" s="12">
        <v>3</v>
      </c>
      <c r="E33" s="12" t="s">
        <v>40</v>
      </c>
    </row>
    <row r="34" spans="1:5" ht="32.25" customHeight="1" x14ac:dyDescent="0.25">
      <c r="A34" s="10"/>
      <c r="B34" s="13" t="s">
        <v>10</v>
      </c>
      <c r="C34" s="13"/>
      <c r="D34" s="14">
        <v>5</v>
      </c>
      <c r="E34" s="15" t="s">
        <v>41</v>
      </c>
    </row>
    <row r="35" spans="1:5" x14ac:dyDescent="0.25">
      <c r="B35" s="8"/>
      <c r="C35" s="8"/>
      <c r="D35" s="9"/>
      <c r="E35" s="9"/>
    </row>
    <row r="37" spans="1:5" x14ac:dyDescent="0.25">
      <c r="B37" s="51" t="s">
        <v>23</v>
      </c>
      <c r="C37" s="51"/>
      <c r="D37" s="51"/>
      <c r="E37" s="51"/>
    </row>
  </sheetData>
  <mergeCells count="15">
    <mergeCell ref="D4:E4"/>
    <mergeCell ref="B16:E17"/>
    <mergeCell ref="A12:B12"/>
    <mergeCell ref="D12:E12"/>
    <mergeCell ref="D6:G6"/>
    <mergeCell ref="D7:F7"/>
    <mergeCell ref="D8:E8"/>
    <mergeCell ref="D9:E9"/>
    <mergeCell ref="A6:B6"/>
    <mergeCell ref="A7:B7"/>
    <mergeCell ref="A30:E30"/>
    <mergeCell ref="A8:B8"/>
    <mergeCell ref="B22:B24"/>
    <mergeCell ref="B25:B26"/>
    <mergeCell ref="B37:E37"/>
  </mergeCells>
  <pageMargins left="0.2" right="0.2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24"/>
  <sheetViews>
    <sheetView topLeftCell="A13" workbookViewId="0">
      <selection activeCell="B20" sqref="B20:B22"/>
    </sheetView>
  </sheetViews>
  <sheetFormatPr defaultRowHeight="15" x14ac:dyDescent="0.25"/>
  <cols>
    <col min="1" max="1" width="9.5703125" customWidth="1"/>
    <col min="2" max="4" width="34.7109375" customWidth="1"/>
    <col min="5" max="5" width="24.28515625" customWidth="1"/>
    <col min="6" max="6" width="32.42578125" customWidth="1"/>
  </cols>
  <sheetData>
    <row r="3" spans="1:12" x14ac:dyDescent="0.25">
      <c r="B3" s="3"/>
      <c r="C3" s="3"/>
      <c r="D3" s="3"/>
      <c r="E3" s="3"/>
      <c r="F3" s="3"/>
    </row>
    <row r="4" spans="1:12" x14ac:dyDescent="0.25">
      <c r="B4" s="52" t="s">
        <v>61</v>
      </c>
      <c r="C4" s="52"/>
      <c r="D4" s="52"/>
      <c r="E4" s="52"/>
      <c r="F4" s="52"/>
    </row>
    <row r="5" spans="1:12" x14ac:dyDescent="0.25">
      <c r="B5" s="52"/>
      <c r="C5" s="52"/>
      <c r="D5" s="52"/>
      <c r="E5" s="52"/>
      <c r="F5" s="52"/>
    </row>
    <row r="6" spans="1:12" ht="19.5" customHeight="1" x14ac:dyDescent="0.25"/>
    <row r="7" spans="1:12" ht="33.75" customHeight="1" x14ac:dyDescent="0.25">
      <c r="A7" s="2" t="s">
        <v>55</v>
      </c>
      <c r="B7" s="2" t="s">
        <v>29</v>
      </c>
      <c r="C7" s="2" t="s">
        <v>0</v>
      </c>
      <c r="D7" s="2" t="s">
        <v>45</v>
      </c>
      <c r="E7" s="2" t="s">
        <v>3</v>
      </c>
      <c r="F7" s="2" t="s">
        <v>11</v>
      </c>
    </row>
    <row r="8" spans="1:12" ht="31.5" customHeight="1" x14ac:dyDescent="0.25">
      <c r="A8" s="1">
        <v>1</v>
      </c>
      <c r="B8" s="4" t="s">
        <v>5</v>
      </c>
      <c r="C8" s="4" t="s">
        <v>5</v>
      </c>
      <c r="D8" s="31" t="s">
        <v>59</v>
      </c>
      <c r="E8" s="1">
        <v>1</v>
      </c>
      <c r="F8" s="1" t="s">
        <v>27</v>
      </c>
    </row>
    <row r="9" spans="1:12" ht="40.5" customHeight="1" x14ac:dyDescent="0.25">
      <c r="A9" s="1">
        <v>2</v>
      </c>
      <c r="B9" s="11" t="s">
        <v>30</v>
      </c>
      <c r="C9" s="11" t="s">
        <v>6</v>
      </c>
      <c r="D9" s="11" t="s">
        <v>46</v>
      </c>
      <c r="E9" s="12">
        <v>1</v>
      </c>
      <c r="F9" s="12" t="s">
        <v>28</v>
      </c>
    </row>
    <row r="10" spans="1:12" ht="37.5" customHeight="1" x14ac:dyDescent="0.25">
      <c r="A10" s="1">
        <v>3</v>
      </c>
      <c r="B10" s="48" t="s">
        <v>31</v>
      </c>
      <c r="C10" s="11" t="s">
        <v>7</v>
      </c>
      <c r="D10" s="11" t="s">
        <v>47</v>
      </c>
      <c r="E10" s="12">
        <v>1</v>
      </c>
      <c r="F10" s="12" t="s">
        <v>35</v>
      </c>
    </row>
    <row r="11" spans="1:12" ht="39" customHeight="1" x14ac:dyDescent="0.25">
      <c r="A11" s="1">
        <v>4</v>
      </c>
      <c r="B11" s="49"/>
      <c r="C11" s="11" t="s">
        <v>1</v>
      </c>
      <c r="D11" s="11" t="s">
        <v>48</v>
      </c>
      <c r="E11" s="12">
        <v>1</v>
      </c>
      <c r="F11" s="12" t="s">
        <v>35</v>
      </c>
    </row>
    <row r="12" spans="1:12" ht="42.75" customHeight="1" x14ac:dyDescent="0.25">
      <c r="A12" s="1">
        <v>5</v>
      </c>
      <c r="B12" s="50"/>
      <c r="C12" s="11" t="s">
        <v>2</v>
      </c>
      <c r="D12" s="11" t="s">
        <v>49</v>
      </c>
      <c r="E12" s="12">
        <v>1</v>
      </c>
      <c r="F12" s="12" t="s">
        <v>35</v>
      </c>
    </row>
    <row r="13" spans="1:12" ht="44.25" customHeight="1" x14ac:dyDescent="0.25">
      <c r="A13" s="1">
        <v>6</v>
      </c>
      <c r="B13" s="48" t="s">
        <v>32</v>
      </c>
      <c r="C13" s="11" t="s">
        <v>8</v>
      </c>
      <c r="D13" s="11" t="s">
        <v>50</v>
      </c>
      <c r="E13" s="12">
        <v>1</v>
      </c>
      <c r="F13" s="12">
        <v>1000</v>
      </c>
      <c r="L13" s="16"/>
    </row>
    <row r="14" spans="1:12" ht="33" customHeight="1" x14ac:dyDescent="0.25">
      <c r="A14" s="1">
        <v>7</v>
      </c>
      <c r="B14" s="50"/>
      <c r="C14" s="11" t="s">
        <v>33</v>
      </c>
      <c r="D14" s="11" t="s">
        <v>51</v>
      </c>
      <c r="E14" s="12">
        <v>1</v>
      </c>
      <c r="F14" s="12" t="s">
        <v>36</v>
      </c>
    </row>
    <row r="15" spans="1:12" ht="33" customHeight="1" x14ac:dyDescent="0.25">
      <c r="A15" s="1">
        <v>8</v>
      </c>
      <c r="B15" s="11" t="s">
        <v>34</v>
      </c>
      <c r="C15" s="11" t="s">
        <v>9</v>
      </c>
      <c r="D15" s="11" t="s">
        <v>58</v>
      </c>
      <c r="E15" s="12">
        <v>1</v>
      </c>
      <c r="F15" s="12">
        <v>700</v>
      </c>
    </row>
    <row r="16" spans="1:12" ht="21.75" customHeight="1" x14ac:dyDescent="0.25">
      <c r="A16" s="10"/>
      <c r="B16" s="13" t="s">
        <v>10</v>
      </c>
      <c r="C16" s="13"/>
      <c r="D16" s="13"/>
      <c r="E16" s="14">
        <v>8</v>
      </c>
      <c r="F16" s="28" t="s">
        <v>37</v>
      </c>
    </row>
    <row r="17" spans="1:6" ht="29.25" customHeight="1" x14ac:dyDescent="0.25">
      <c r="A17" s="44" t="s">
        <v>42</v>
      </c>
      <c r="B17" s="45"/>
      <c r="C17" s="45"/>
      <c r="D17" s="45"/>
      <c r="E17" s="45"/>
      <c r="F17" s="46"/>
    </row>
    <row r="18" spans="1:6" ht="44.25" customHeight="1" x14ac:dyDescent="0.25">
      <c r="A18" s="23">
        <v>1</v>
      </c>
      <c r="B18" s="29" t="s">
        <v>57</v>
      </c>
      <c r="C18" s="21"/>
      <c r="D18" s="26" t="s">
        <v>52</v>
      </c>
      <c r="E18" s="21">
        <v>1</v>
      </c>
      <c r="F18" s="21" t="s">
        <v>39</v>
      </c>
    </row>
    <row r="19" spans="1:6" ht="31.5" customHeight="1" x14ac:dyDescent="0.25">
      <c r="A19" s="1">
        <v>2</v>
      </c>
      <c r="B19" s="11" t="s">
        <v>44</v>
      </c>
      <c r="C19" s="11"/>
      <c r="D19" s="11" t="s">
        <v>53</v>
      </c>
      <c r="E19" s="12">
        <v>1</v>
      </c>
      <c r="F19" s="12" t="s">
        <v>39</v>
      </c>
    </row>
    <row r="20" spans="1:6" ht="27" customHeight="1" x14ac:dyDescent="0.25">
      <c r="A20" s="54">
        <v>3</v>
      </c>
      <c r="B20" s="48" t="s">
        <v>38</v>
      </c>
      <c r="C20" s="57"/>
      <c r="D20" s="27" t="s">
        <v>54</v>
      </c>
      <c r="E20" s="12">
        <v>1</v>
      </c>
      <c r="F20" s="12" t="s">
        <v>39</v>
      </c>
    </row>
    <row r="21" spans="1:6" ht="25.5" customHeight="1" x14ac:dyDescent="0.25">
      <c r="A21" s="55"/>
      <c r="B21" s="49"/>
      <c r="C21" s="58"/>
      <c r="D21" s="27" t="s">
        <v>56</v>
      </c>
      <c r="E21" s="12">
        <v>1</v>
      </c>
      <c r="F21" s="12" t="s">
        <v>39</v>
      </c>
    </row>
    <row r="22" spans="1:6" ht="27.75" customHeight="1" x14ac:dyDescent="0.25">
      <c r="A22" s="56"/>
      <c r="B22" s="50"/>
      <c r="C22" s="59"/>
      <c r="D22" s="30" t="s">
        <v>60</v>
      </c>
      <c r="E22" s="12">
        <v>1</v>
      </c>
      <c r="F22" s="12" t="s">
        <v>39</v>
      </c>
    </row>
    <row r="23" spans="1:6" ht="28.5" customHeight="1" x14ac:dyDescent="0.25">
      <c r="A23" s="10"/>
      <c r="B23" s="13" t="s">
        <v>10</v>
      </c>
      <c r="C23" s="13"/>
      <c r="D23" s="13"/>
      <c r="E23" s="14">
        <v>5</v>
      </c>
      <c r="F23" s="15" t="s">
        <v>41</v>
      </c>
    </row>
    <row r="24" spans="1:6" x14ac:dyDescent="0.25">
      <c r="B24" s="8"/>
      <c r="C24" s="8"/>
      <c r="D24" s="8"/>
      <c r="E24" s="9"/>
      <c r="F24" s="9"/>
    </row>
  </sheetData>
  <mergeCells count="7">
    <mergeCell ref="B13:B14"/>
    <mergeCell ref="B4:F5"/>
    <mergeCell ref="B10:B12"/>
    <mergeCell ref="A17:F17"/>
    <mergeCell ref="A20:A22"/>
    <mergeCell ref="B20:B22"/>
    <mergeCell ref="C20:C22"/>
  </mergeCells>
  <pageMargins left="0.25" right="0.25" top="0.75" bottom="0.75" header="0.3" footer="0.3"/>
  <pageSetup scale="78" fitToHeight="1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D18" sqref="D18"/>
    </sheetView>
  </sheetViews>
  <sheetFormatPr defaultRowHeight="15" x14ac:dyDescent="0.25"/>
  <cols>
    <col min="1" max="1" width="19.5703125" customWidth="1"/>
    <col min="2" max="2" width="33.140625" customWidth="1"/>
    <col min="4" max="4" width="21.140625" customWidth="1"/>
    <col min="5" max="5" width="25.140625" customWidth="1"/>
    <col min="7" max="7" width="22.28515625" customWidth="1"/>
    <col min="8" max="8" width="27.28515625" customWidth="1"/>
    <col min="9" max="9" width="15.5703125" customWidth="1"/>
    <col min="10" max="10" width="17.5703125" customWidth="1"/>
    <col min="11" max="11" width="18.42578125" customWidth="1"/>
    <col min="12" max="12" width="17.28515625" customWidth="1"/>
  </cols>
  <sheetData>
    <row r="2" spans="2:11" x14ac:dyDescent="0.25">
      <c r="D2" s="60" t="s">
        <v>66</v>
      </c>
      <c r="E2" s="61"/>
    </row>
    <row r="5" spans="2:11" ht="45" x14ac:dyDescent="0.25">
      <c r="B5" s="34" t="s">
        <v>73</v>
      </c>
      <c r="C5" s="35"/>
      <c r="D5" s="62" t="s">
        <v>87</v>
      </c>
      <c r="E5" s="63"/>
      <c r="F5" s="35"/>
      <c r="G5" s="62" t="s">
        <v>78</v>
      </c>
      <c r="H5" s="63"/>
      <c r="I5" s="3"/>
      <c r="K5" s="32"/>
    </row>
    <row r="6" spans="2:11" x14ac:dyDescent="0.25">
      <c r="B6" s="32"/>
      <c r="E6" s="32"/>
      <c r="G6" s="33"/>
      <c r="I6" s="3"/>
      <c r="K6" s="32"/>
    </row>
    <row r="7" spans="2:11" ht="75" x14ac:dyDescent="0.25">
      <c r="B7" s="36" t="s">
        <v>77</v>
      </c>
      <c r="C7" s="37"/>
      <c r="D7" s="36" t="s">
        <v>63</v>
      </c>
      <c r="E7" s="36" t="s">
        <v>64</v>
      </c>
      <c r="F7" s="37"/>
      <c r="G7" s="36" t="s">
        <v>67</v>
      </c>
      <c r="H7" s="36" t="s">
        <v>65</v>
      </c>
      <c r="I7" s="32"/>
      <c r="J7" s="32"/>
      <c r="K7" s="17"/>
    </row>
    <row r="8" spans="2:11" x14ac:dyDescent="0.25">
      <c r="B8" s="38"/>
      <c r="C8" s="37"/>
      <c r="D8" s="37"/>
      <c r="E8" s="37"/>
      <c r="F8" s="37"/>
      <c r="G8" s="38"/>
      <c r="H8" s="38"/>
      <c r="I8" s="32"/>
      <c r="J8" s="32"/>
      <c r="K8" s="17"/>
    </row>
    <row r="9" spans="2:11" ht="30" x14ac:dyDescent="0.25">
      <c r="B9" s="36" t="s">
        <v>86</v>
      </c>
      <c r="C9" s="37"/>
      <c r="D9" s="36" t="s">
        <v>84</v>
      </c>
      <c r="E9" s="36" t="s">
        <v>84</v>
      </c>
      <c r="F9" s="37"/>
      <c r="G9" s="40" t="s">
        <v>62</v>
      </c>
      <c r="H9" s="36" t="s">
        <v>76</v>
      </c>
      <c r="I9" s="3"/>
      <c r="J9" s="43" t="s">
        <v>95</v>
      </c>
    </row>
    <row r="10" spans="2:11" ht="30" x14ac:dyDescent="0.25">
      <c r="B10" s="11" t="s">
        <v>75</v>
      </c>
      <c r="C10" s="37"/>
      <c r="D10" s="40" t="s">
        <v>84</v>
      </c>
      <c r="E10" s="41" t="s">
        <v>84</v>
      </c>
      <c r="F10" s="37"/>
      <c r="G10" s="41" t="s">
        <v>69</v>
      </c>
      <c r="H10" s="42" t="s">
        <v>96</v>
      </c>
      <c r="I10" s="3"/>
    </row>
    <row r="11" spans="2:11" ht="30" x14ac:dyDescent="0.25">
      <c r="B11" s="39" t="s">
        <v>100</v>
      </c>
      <c r="C11" s="37"/>
      <c r="D11" s="40" t="s">
        <v>85</v>
      </c>
      <c r="E11" s="41" t="s">
        <v>85</v>
      </c>
      <c r="F11" s="37"/>
      <c r="G11" s="41" t="s">
        <v>110</v>
      </c>
      <c r="H11" s="39" t="s">
        <v>96</v>
      </c>
    </row>
    <row r="12" spans="2:11" x14ac:dyDescent="0.25">
      <c r="B12" s="37"/>
      <c r="C12" s="37"/>
      <c r="D12" s="43" t="s">
        <v>116</v>
      </c>
      <c r="E12" s="41" t="s">
        <v>85</v>
      </c>
      <c r="F12" s="37"/>
      <c r="G12" s="41" t="s">
        <v>109</v>
      </c>
      <c r="H12" s="37"/>
    </row>
    <row r="13" spans="2:11" ht="30" x14ac:dyDescent="0.25">
      <c r="B13" s="37"/>
      <c r="C13" s="37"/>
      <c r="D13" s="43" t="s">
        <v>114</v>
      </c>
      <c r="E13" s="43" t="s">
        <v>112</v>
      </c>
      <c r="F13" s="37"/>
      <c r="G13" s="41" t="s">
        <v>111</v>
      </c>
      <c r="H13" s="37"/>
    </row>
    <row r="14" spans="2:11" x14ac:dyDescent="0.25">
      <c r="B14" s="37"/>
      <c r="C14" s="37"/>
      <c r="D14" s="43" t="s">
        <v>117</v>
      </c>
      <c r="E14" s="43" t="s">
        <v>113</v>
      </c>
      <c r="F14" s="37"/>
      <c r="G14" s="41" t="s">
        <v>72</v>
      </c>
      <c r="H14" s="37"/>
    </row>
    <row r="15" spans="2:11" x14ac:dyDescent="0.25">
      <c r="B15" s="37"/>
      <c r="C15" s="37"/>
      <c r="D15" s="43" t="s">
        <v>118</v>
      </c>
      <c r="E15" s="43" t="s">
        <v>114</v>
      </c>
      <c r="F15" s="37"/>
      <c r="G15" s="41" t="s">
        <v>88</v>
      </c>
      <c r="H15" s="37"/>
    </row>
    <row r="16" spans="2:11" x14ac:dyDescent="0.25">
      <c r="B16" s="37"/>
      <c r="C16" s="37"/>
      <c r="D16" s="43" t="s">
        <v>119</v>
      </c>
      <c r="E16" s="43" t="s">
        <v>115</v>
      </c>
      <c r="F16" s="37"/>
      <c r="G16" s="39" t="s">
        <v>97</v>
      </c>
      <c r="H16" s="37"/>
    </row>
    <row r="17" spans="2:8" ht="30" x14ac:dyDescent="0.25">
      <c r="B17" s="37"/>
      <c r="C17" s="37"/>
      <c r="F17" s="37"/>
      <c r="G17" s="39" t="s">
        <v>98</v>
      </c>
      <c r="H17" s="37"/>
    </row>
    <row r="18" spans="2:8" ht="30" x14ac:dyDescent="0.25">
      <c r="B18" s="37"/>
      <c r="C18" s="37"/>
      <c r="D18" s="64"/>
      <c r="F18" s="37"/>
      <c r="G18" s="39" t="s">
        <v>99</v>
      </c>
      <c r="H18" s="37"/>
    </row>
  </sheetData>
  <mergeCells count="3">
    <mergeCell ref="D2:E2"/>
    <mergeCell ref="D5:E5"/>
    <mergeCell ref="G5:H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F25" sqref="F25"/>
    </sheetView>
  </sheetViews>
  <sheetFormatPr defaultRowHeight="15" x14ac:dyDescent="0.25"/>
  <cols>
    <col min="2" max="2" width="24.85546875" customWidth="1"/>
    <col min="6" max="6" width="27.7109375" customWidth="1"/>
  </cols>
  <sheetData>
    <row r="1" spans="1:7" ht="24" customHeight="1" thickBot="1" x14ac:dyDescent="0.3">
      <c r="A1" s="67" t="s">
        <v>122</v>
      </c>
      <c r="B1" s="68"/>
      <c r="C1" s="68"/>
      <c r="D1" s="68"/>
      <c r="E1" s="68"/>
      <c r="F1" s="68"/>
      <c r="G1" s="69"/>
    </row>
    <row r="2" spans="1:7" x14ac:dyDescent="0.25">
      <c r="A2" s="70"/>
      <c r="B2" s="71"/>
      <c r="C2" s="71"/>
      <c r="D2" s="71"/>
      <c r="E2" s="71"/>
      <c r="F2" s="71"/>
      <c r="G2" s="72"/>
    </row>
    <row r="3" spans="1:7" x14ac:dyDescent="0.25">
      <c r="A3" s="73"/>
      <c r="B3" s="74" t="s">
        <v>120</v>
      </c>
      <c r="C3" s="74"/>
      <c r="D3" s="17"/>
      <c r="E3" s="17"/>
      <c r="F3" s="75" t="s">
        <v>121</v>
      </c>
      <c r="G3" s="76"/>
    </row>
    <row r="4" spans="1:7" x14ac:dyDescent="0.25">
      <c r="A4" s="73"/>
      <c r="B4" s="17"/>
      <c r="C4" s="17"/>
      <c r="D4" s="17"/>
      <c r="E4" s="17"/>
      <c r="F4" s="17"/>
      <c r="G4" s="77"/>
    </row>
    <row r="5" spans="1:7" x14ac:dyDescent="0.25">
      <c r="A5" s="73">
        <v>1</v>
      </c>
      <c r="B5" s="17" t="s">
        <v>70</v>
      </c>
      <c r="C5" s="17">
        <v>4400</v>
      </c>
      <c r="D5" s="17"/>
      <c r="E5" s="17"/>
      <c r="F5" s="78" t="s">
        <v>106</v>
      </c>
      <c r="G5" s="77"/>
    </row>
    <row r="6" spans="1:7" x14ac:dyDescent="0.25">
      <c r="A6" s="73">
        <v>2</v>
      </c>
      <c r="B6" s="17" t="s">
        <v>71</v>
      </c>
      <c r="C6" s="17">
        <v>2500</v>
      </c>
      <c r="D6" s="17"/>
      <c r="E6" s="17"/>
      <c r="F6" s="17" t="s">
        <v>101</v>
      </c>
      <c r="G6" s="77">
        <f>2*1150</f>
        <v>2300</v>
      </c>
    </row>
    <row r="7" spans="1:7" x14ac:dyDescent="0.25">
      <c r="A7" s="73">
        <v>3</v>
      </c>
      <c r="B7" s="17" t="s">
        <v>89</v>
      </c>
      <c r="C7" s="17">
        <v>3600</v>
      </c>
      <c r="D7" s="17"/>
      <c r="E7" s="17"/>
      <c r="F7" s="17" t="s">
        <v>105</v>
      </c>
      <c r="G7" s="77">
        <v>850</v>
      </c>
    </row>
    <row r="8" spans="1:7" x14ac:dyDescent="0.25">
      <c r="A8" s="73">
        <v>4</v>
      </c>
      <c r="B8" s="17" t="s">
        <v>74</v>
      </c>
      <c r="C8" s="17">
        <v>2500</v>
      </c>
      <c r="D8" s="17"/>
      <c r="E8" s="17"/>
      <c r="F8" s="17" t="s">
        <v>103</v>
      </c>
      <c r="G8" s="77">
        <v>700</v>
      </c>
    </row>
    <row r="9" spans="1:7" x14ac:dyDescent="0.25">
      <c r="A9" s="73">
        <v>5</v>
      </c>
      <c r="B9" s="17" t="s">
        <v>91</v>
      </c>
      <c r="C9" s="17">
        <f>2000*5</f>
        <v>10000</v>
      </c>
      <c r="D9" s="17"/>
      <c r="E9" s="17"/>
      <c r="F9" s="17" t="s">
        <v>104</v>
      </c>
      <c r="G9" s="77">
        <f>5*1000</f>
        <v>5000</v>
      </c>
    </row>
    <row r="10" spans="1:7" x14ac:dyDescent="0.25">
      <c r="A10" s="73">
        <v>6</v>
      </c>
      <c r="B10" s="17" t="s">
        <v>79</v>
      </c>
      <c r="C10" s="17">
        <v>1000</v>
      </c>
      <c r="D10" s="17"/>
      <c r="E10" s="17"/>
      <c r="F10" s="78" t="s">
        <v>107</v>
      </c>
      <c r="G10" s="77"/>
    </row>
    <row r="11" spans="1:7" x14ac:dyDescent="0.25">
      <c r="A11" s="73">
        <v>7</v>
      </c>
      <c r="B11" s="17" t="s">
        <v>80</v>
      </c>
      <c r="C11" s="17">
        <v>1100</v>
      </c>
      <c r="D11" s="17"/>
      <c r="E11" s="17"/>
      <c r="F11" s="17" t="s">
        <v>102</v>
      </c>
      <c r="G11" s="77">
        <f>850*2</f>
        <v>1700</v>
      </c>
    </row>
    <row r="12" spans="1:7" x14ac:dyDescent="0.25">
      <c r="A12" s="73">
        <v>8</v>
      </c>
      <c r="B12" s="17" t="s">
        <v>81</v>
      </c>
      <c r="C12" s="17">
        <v>1000</v>
      </c>
      <c r="D12" s="17"/>
      <c r="E12" s="17"/>
      <c r="F12" s="17" t="s">
        <v>103</v>
      </c>
      <c r="G12" s="77">
        <v>700</v>
      </c>
    </row>
    <row r="13" spans="1:7" x14ac:dyDescent="0.25">
      <c r="A13" s="73">
        <v>9</v>
      </c>
      <c r="B13" s="17" t="s">
        <v>90</v>
      </c>
      <c r="C13" s="17">
        <v>1300</v>
      </c>
      <c r="D13" s="17"/>
      <c r="E13" s="17"/>
      <c r="F13" s="17" t="s">
        <v>108</v>
      </c>
      <c r="G13" s="77">
        <v>1000</v>
      </c>
    </row>
    <row r="14" spans="1:7" x14ac:dyDescent="0.25">
      <c r="A14" s="73">
        <v>10</v>
      </c>
      <c r="B14" s="17" t="s">
        <v>82</v>
      </c>
      <c r="C14" s="17">
        <v>700</v>
      </c>
      <c r="D14" s="17"/>
      <c r="E14" s="17"/>
      <c r="F14" s="17" t="s">
        <v>108</v>
      </c>
      <c r="G14" s="77">
        <v>800</v>
      </c>
    </row>
    <row r="15" spans="1:7" x14ac:dyDescent="0.25">
      <c r="A15" s="73">
        <v>11</v>
      </c>
      <c r="B15" s="17" t="s">
        <v>92</v>
      </c>
      <c r="C15" s="17">
        <f>1300*2</f>
        <v>2600</v>
      </c>
      <c r="D15" s="17"/>
      <c r="E15" s="17"/>
      <c r="F15" s="17" t="s">
        <v>108</v>
      </c>
      <c r="G15" s="77">
        <v>850</v>
      </c>
    </row>
    <row r="16" spans="1:7" ht="15.75" thickBot="1" x14ac:dyDescent="0.3">
      <c r="A16" s="73">
        <v>12</v>
      </c>
      <c r="B16" s="17" t="s">
        <v>68</v>
      </c>
      <c r="C16" s="17">
        <v>1300</v>
      </c>
      <c r="D16" s="17"/>
      <c r="E16" s="17"/>
      <c r="F16" s="17"/>
      <c r="G16" s="77"/>
    </row>
    <row r="17" spans="1:7" ht="15.75" thickBot="1" x14ac:dyDescent="0.3">
      <c r="A17" s="73">
        <v>13</v>
      </c>
      <c r="B17" s="17" t="s">
        <v>83</v>
      </c>
      <c r="C17" s="17">
        <v>1500</v>
      </c>
      <c r="D17" s="17"/>
      <c r="E17" s="17"/>
      <c r="F17" s="17"/>
      <c r="G17" s="82">
        <f>SUM(G6:G16)</f>
        <v>13900</v>
      </c>
    </row>
    <row r="18" spans="1:7" x14ac:dyDescent="0.25">
      <c r="A18" s="73">
        <v>14</v>
      </c>
      <c r="B18" s="17" t="s">
        <v>93</v>
      </c>
      <c r="C18" s="17">
        <f>1150*4</f>
        <v>4600</v>
      </c>
      <c r="D18" s="17"/>
      <c r="E18" s="17"/>
      <c r="F18" s="17"/>
      <c r="G18" s="77"/>
    </row>
    <row r="19" spans="1:7" x14ac:dyDescent="0.25">
      <c r="A19" s="73">
        <v>15</v>
      </c>
      <c r="B19" s="17" t="s">
        <v>94</v>
      </c>
      <c r="C19" s="17">
        <f>850*3</f>
        <v>2550</v>
      </c>
      <c r="D19" s="17"/>
      <c r="E19" s="17"/>
      <c r="F19" s="17"/>
      <c r="G19" s="77"/>
    </row>
    <row r="20" spans="1:7" x14ac:dyDescent="0.25">
      <c r="A20" s="73">
        <v>16</v>
      </c>
      <c r="B20" s="65" t="s">
        <v>62</v>
      </c>
      <c r="C20" s="17"/>
      <c r="D20" s="17"/>
      <c r="E20" s="17"/>
      <c r="F20" s="17"/>
      <c r="G20" s="77"/>
    </row>
    <row r="21" spans="1:7" ht="15.75" thickBot="1" x14ac:dyDescent="0.3">
      <c r="A21" s="73">
        <v>17</v>
      </c>
      <c r="B21" s="66" t="s">
        <v>69</v>
      </c>
      <c r="C21" s="17"/>
      <c r="D21" s="17"/>
      <c r="E21" s="17"/>
      <c r="F21" s="17"/>
      <c r="G21" s="77"/>
    </row>
    <row r="22" spans="1:7" ht="15.75" thickBot="1" x14ac:dyDescent="0.3">
      <c r="A22" s="79"/>
      <c r="B22" s="80">
        <v>40800</v>
      </c>
      <c r="C22" s="82">
        <f>SUM(C5:C21)</f>
        <v>40650</v>
      </c>
      <c r="D22" s="80"/>
      <c r="E22" s="80"/>
      <c r="F22" s="80"/>
      <c r="G22" s="81"/>
    </row>
  </sheetData>
  <mergeCells count="3">
    <mergeCell ref="B3:C3"/>
    <mergeCell ref="F3:G3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საბიუჯეტო შტატკა</vt:lpstr>
      <vt:lpstr>საშტატო სახელი, გვარით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Madona Itashvili</dc:creator>
  <cp:lastModifiedBy>Tamar Barkalaia</cp:lastModifiedBy>
  <cp:lastPrinted>2019-01-23T09:45:00Z</cp:lastPrinted>
  <dcterms:created xsi:type="dcterms:W3CDTF">2015-07-23T12:55:31Z</dcterms:created>
  <dcterms:modified xsi:type="dcterms:W3CDTF">2019-04-16T14:52:49Z</dcterms:modified>
</cp:coreProperties>
</file>